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0" sheetId="1" r:id="rId1"/>
    <sheet name="SO 901" sheetId="2" r:id="rId2"/>
    <sheet name="SO251, 252, 253" sheetId="3" r:id="rId3"/>
  </sheets>
  <definedNames/>
  <calcPr/>
  <webPublishing/>
</workbook>
</file>

<file path=xl/sharedStrings.xml><?xml version="1.0" encoding="utf-8"?>
<sst xmlns="http://schemas.openxmlformats.org/spreadsheetml/2006/main" count="1164" uniqueCount="414">
  <si>
    <t>ASPE10</t>
  </si>
  <si>
    <t>S</t>
  </si>
  <si>
    <t>Firma: ÚDRŽBA SILNIC Královéhradeckého kraje a.s.</t>
  </si>
  <si>
    <t>Soupis prací objektu</t>
  </si>
  <si>
    <t xml:space="preserve">Stavba: </t>
  </si>
  <si>
    <t>36600</t>
  </si>
  <si>
    <t>II/295 Herlíkovice, stabilizace skalního svahu v km 14,020 - 14,411 (Nad Úpravnou)_neoceněný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</si>
  <si>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</si>
  <si>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</si>
  <si>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</si>
  <si>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</si>
  <si>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</si>
  <si>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</si>
  <si>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</si>
  <si>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</si>
  <si>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</si>
  <si>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</si>
  <si>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</si>
  <si>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</si>
  <si>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</si>
  <si>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</si>
  <si>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</si>
  <si>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</si>
  <si>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</si>
  <si>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</si>
  <si>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</si>
  <si>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</si>
  <si>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</si>
  <si>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</si>
  <si>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</si>
  <si>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</si>
  <si>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</si>
  <si>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</si>
  <si>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</si>
  <si>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</si>
  <si>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</si>
  <si>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02811</t>
  </si>
  <si>
    <t/>
  </si>
  <si>
    <t>PRŮZKUMNÉ PRÁCE GEOTECHNICKÉ NA POVRCHU</t>
  </si>
  <si>
    <t>KPL</t>
  </si>
  <si>
    <t>PP</t>
  </si>
  <si>
    <t>dozor autorizovaného geologa na stavbě - převzetí základové spáry, stanovení rozsahu odlomu skalního masívu a rozsahu ochranných sítí</t>
  </si>
  <si>
    <t>VV</t>
  </si>
  <si>
    <t>1=1,000 [A]</t>
  </si>
  <si>
    <t>TS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</si>
  <si>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</si>
  <si>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</si>
  <si>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</si>
  <si>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 v délce stavby   
3x tištěné paré + 1x CD  
Na celou délku stavby, tj. 450m.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</si>
  <si>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</si>
  <si>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</si>
  <si>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</si>
  <si>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</si>
  <si>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450 m.  
PEVNÁ CENA</t>
  </si>
  <si>
    <t>b</t>
  </si>
  <si>
    <t>Geometrický oddělovací plán pro majetkové vypořádání vlastnických vztahů a  
případných věcných břemen  
Na celou délku stavby, tj. 450 m.  
PEVNÁ CENA</t>
  </si>
  <si>
    <t>1 vlastník - KRNAP</t>
  </si>
  <si>
    <t>029112</t>
  </si>
  <si>
    <t>OSTATNÍ POŽADAVKY - GEODETICKÉ ZAMĚŘENÍ - PLOŠNÉ</t>
  </si>
  <si>
    <t>Zaměření vrstev pro určení kubatur skalních výlomů a rozsahu sítí (dle zaměření příčných řezů v PD)   
Na celou délku stavby, tj. 450 m.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</si>
  <si>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</si>
  <si>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</si>
  <si>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DSP, PDPS pro objekty stavby. Ověřené podpisem odpovědného zástupce zhotovitele a správce stavby - tiskem ve 4 vyhotoveních a  
1 x na CD. Zadavatel poskytne dokumentaci v otevřeném formátu *DWG.  
Na celou délku stavby, tj. 450 m.  
PEVNÁ CENA</t>
  </si>
  <si>
    <t>7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</si>
  <si>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</si>
  <si>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</si>
  <si>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450 m.  
PEVNÁ CENA</t>
  </si>
  <si>
    <t>8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</si>
  <si>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</si>
  <si>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</si>
  <si>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450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</si>
  <si>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</si>
  <si>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</si>
  <si>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</si>
  <si>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</si>
  <si>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</si>
  <si>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</si>
  <si>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</si>
  <si>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901</t>
  </si>
  <si>
    <t>Dopravně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</si>
  <si>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</si>
  <si>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</si>
  <si>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 pro hlavní trasu a opravu objízdné trasy.  
Délka stavby 1784 m, včetně opravy objízdné trasy SO 903.  
PEVNÁ CENA.</t>
  </si>
  <si>
    <t>zahrnuje veškeré náklady spojené s objednatelem požadovanými zařízeními</t>
  </si>
  <si>
    <t>Ostatní konstrukce a práce</t>
  </si>
  <si>
    <t>914131</t>
  </si>
  <si>
    <t>R</t>
  </si>
  <si>
    <t>DOPRAVNÍ ZNAČKY ZÁKLADNÍ VELIKOSTI OCELOVÉ FÓLIE TŘ 2 - DODÁVKA A MONTÁŽ</t>
  </si>
  <si>
    <t>dodávka, montáž s přemístěním, nájemné po celou dobu stavby</t>
  </si>
  <si>
    <t>dle situace DZ  
20=20,000 [A] 
rezerva na souběžné stavby a dodatečné opatření  
10=10,000 [B] 
Celkem: A+B=30,000 [C] nájemné po celou dobu výstavby</t>
  </si>
  <si>
    <t>položka zahrnuje:  
- dodávku, montáž značek v požadovaném provedení a nájemné po celou dobu výstavby</t>
  </si>
  <si>
    <t>914133</t>
  </si>
  <si>
    <t>DOPRAVNÍ ZNAČKY ZÁKLADNÍ VELIKOSTI OCELOVÉ FÓLIE TŘ 2 - DEMONTÁŽ</t>
  </si>
  <si>
    <t>dle situace DZ  
20=20,000 [A] 
rezerva na souběžné stavby a dodatečné opatření  
10=10,000 [B] 
Celkem: A+B=30,000 [C]</t>
  </si>
  <si>
    <t>Položka zahrnuje odstranění, demontáž a odklizení materiálu s odvozem na předepsané místo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</si>
  <si>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</si>
  <si>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</si>
  <si>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</si>
  <si>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4=4,000 [A] 
rezerva na souběžné stavby a dodatečné opatření  
4=4,000 [B] 
Celkem: A+B=8,000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</si>
  <si>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</si>
  <si>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</si>
  <si>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</si>
  <si>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4=4,000 [A] 
rezerva na souběžné stavby a dodatečné opatření  
4=4,000 [B] 
Celkem: A+B=8,000 [C]</t>
  </si>
  <si>
    <t>915321</t>
  </si>
  <si>
    <t>VODOR DOPRAV ZNAČ Z FÓLIE DOČAS ODSTRANITEL - DOD A POKLÁDKA</t>
  </si>
  <si>
    <t>M2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</si>
  <si>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</si>
  <si>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</si>
  <si>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</si>
  <si>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</si>
  <si>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</si>
  <si>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</si>
  <si>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</si>
  <si>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</si>
  <si>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</si>
  <si>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1* sada po celou dobu výstavby  1=1,000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</si>
  <si>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</si>
  <si>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</si>
  <si>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</si>
  <si>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3=3,000 [A]</t>
  </si>
  <si>
    <t>Položka zahrnuje odstranění, demontáž a odklizení zařízení s odvozem na předepsané místo</t>
  </si>
  <si>
    <t>916151</t>
  </si>
  <si>
    <t>SEMAFOROVÁ PŘENOSNÁ SOUPRAVA - DOD A MONTÁŽ</t>
  </si>
  <si>
    <t>dle situace 
1=1,000 [A]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</si>
  <si>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</t>
  </si>
  <si>
    <t>11</t>
  </si>
  <si>
    <t>916153</t>
  </si>
  <si>
    <t>SEMAFOROVÁ PŘENOSNÁ SOUPRAVA - DEMONTÁŽ</t>
  </si>
  <si>
    <t>12</t>
  </si>
  <si>
    <t>916321</t>
  </si>
  <si>
    <t>DOPRAVNÍ ZÁBRANY Z2 S FÓLIÍ TŘ 2 - DOD A MONTÁŽ</t>
  </si>
  <si>
    <t>dle situace DIO 
1=1,000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</si>
  <si>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</si>
  <si>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13</t>
  </si>
  <si>
    <t>916323</t>
  </si>
  <si>
    <t>DOPRAVNÍ ZÁBRANY Z2 S FÓLIÍ TŘ 2 - DEMONTÁŽ</t>
  </si>
  <si>
    <t>14</t>
  </si>
  <si>
    <t>916361</t>
  </si>
  <si>
    <t>SMĚROVACÍ DESKY Z4 OBOUSTR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</si>
  <si>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</si>
  <si>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15</t>
  </si>
  <si>
    <t>916363</t>
  </si>
  <si>
    <t>SMĚROVACÍ DESKY Z4 OBOUSTR S FÓLIÍ TŘ 2 - DEMONTÁŽ</t>
  </si>
  <si>
    <t>16</t>
  </si>
  <si>
    <t>9166C1</t>
  </si>
  <si>
    <t>DOČASNÁ SVODIDLA, ÚROVEŇ ZADRŽENÍ T3 - DOD A MONTÁŽ</t>
  </si>
  <si>
    <t>M</t>
  </si>
  <si>
    <t>na celou délku stavby  
430=430,000 [A]</t>
  </si>
  <si>
    <t>17</t>
  </si>
  <si>
    <t>9166C3</t>
  </si>
  <si>
    <t>DOČASNÁ SVODIDLA, ÚROVEŇ ZADRŽENÍ T3 - DEMONTÁŽ</t>
  </si>
  <si>
    <t>430=430,000 [A]</t>
  </si>
  <si>
    <t>18</t>
  </si>
  <si>
    <t>916721</t>
  </si>
  <si>
    <t>UPEVŇOVACÍ KONSTR - PODKLADNÍ DESKA OD 28KG - DOD A MONTÁŽ</t>
  </si>
  <si>
    <t>dle situace DIO 
SDZ 30*2=60,000 [A] 
IP 8*2*2=32,000 [B] 
Z2 1*2*2=4,000 [C] 
Celkem: A+B+C=96,000 [D] po celou dobu výstavby</t>
  </si>
  <si>
    <t>19</t>
  </si>
  <si>
    <t>916723</t>
  </si>
  <si>
    <t>UPEVŇOVACÍ KONSTR - PODKLADNÍ DESKA OD 28KG - DEMONTÁŽ</t>
  </si>
  <si>
    <t>dle situace DIO 
96=96,000 [A]</t>
  </si>
  <si>
    <t>20</t>
  </si>
  <si>
    <t>916731</t>
  </si>
  <si>
    <t>UPEVŇOVACÍ KONSTR - OCEL STOJAN - DOD A MONTÁŽ</t>
  </si>
  <si>
    <t>dle situace DIO 
SDZ 30=30,000 [A] 
IP 8*2=16,000 [B] 
Z2 1*2=2,000 [C] 
Celkem: A+B+C=48,000 [D] po celou dobu výstavby</t>
  </si>
  <si>
    <t>21</t>
  </si>
  <si>
    <t>916733</t>
  </si>
  <si>
    <t>UPEVŇOVACÍ KONSTR - OCEL STOJAN - DEMONTÁŽ</t>
  </si>
  <si>
    <t>dle situace DIO 
48=48,000 [A]</t>
  </si>
  <si>
    <t>SO251, 252, 253</t>
  </si>
  <si>
    <t>Zárubní zeď se systémem ochranných sítí 14,020 - 14,411</t>
  </si>
  <si>
    <t>014112</t>
  </si>
  <si>
    <t>POPLATKY ZA SKLÁDKU TYP S-IO (INERTNÍ ODPAD)</t>
  </si>
  <si>
    <t>T</t>
  </si>
  <si>
    <t>suť, kámen, beton</t>
  </si>
  <si>
    <t>pol. 11330  5520*0,1*1,9+ 
pol. 11334 76*2,2+ 
pol. 11348 80,2*2,0+ 
pol. 11354 405*0,2*0,3*0,5+ 
pol. 12383 334*1,9+ 
pol. 12841a 81,5*1,9+ 
pol. 12841b 209*1,9=2 575,100 [A]</t>
  </si>
  <si>
    <t>zahrnuje veškeré poplatky provozovateli skládky související s uložením odpadu na skládce.</t>
  </si>
  <si>
    <t>014122</t>
  </si>
  <si>
    <t>POPLATKY ZA SKLÁDKU TYP S-OO (OSTATNÍ ODPAD)</t>
  </si>
  <si>
    <t>zemina</t>
  </si>
  <si>
    <t>pol. 12273 482*1,9+ 
pol. 12373 143*1,9+ 
pol. 212635 48*1,9=1 278,700 [A]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</si>
  <si>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</si>
  <si>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</si>
  <si>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sdělovací kabely, elektrické vedení včetně vrchního vedení.  Zajištění stavby proti škodám na okolních pozemcích a objektech.    
Délka stavby 450 m.   
PEVNÁ CENA</t>
  </si>
  <si>
    <t>Zemní práce</t>
  </si>
  <si>
    <t>11120</t>
  </si>
  <si>
    <t>ODSTRANĚNÍ KŘOVIN</t>
  </si>
  <si>
    <t>včetně odvozu a štěpkování  
odstraňování křovin proběhne ve skalním svahu horolezeckou technikou</t>
  </si>
  <si>
    <t>dle situace 
v rozsahu stavby 18400=18 400,000 [A] 
uvažováno 10% plochy 0,10*a=1 840,000 [B]</t>
  </si>
  <si>
    <t>odstranění křovin a stromů do průměru 100 mm  
doprava dřevin bez ohledu na vzdálenost  
spálení na hromadách nebo štěpkování</t>
  </si>
  <si>
    <t>11130</t>
  </si>
  <si>
    <t>SEJMUTÍ DRNU</t>
  </si>
  <si>
    <t>na plochách v rozsahu stavby odstranění drnu a očištění skal pro rozhodnutí o způsobu zajištění  
horolezeckou technikou</t>
  </si>
  <si>
    <t>dle situace 
v rozsahu stavby 18400=18 400,000 [A] 
uvažováno 30% plochy 0,30*a=5 520,000 [B]</t>
  </si>
  <si>
    <t>včetně vodorovné dopravy  a uložení na skládku</t>
  </si>
  <si>
    <t>11201</t>
  </si>
  <si>
    <t>KÁCENÍ STROMŮ D KMENE DO 0,5M S ODSTRANĚNÍM PAŘEZŮ</t>
  </si>
  <si>
    <t>kácení dřevin dle situace kácení včetně odstranění pařezu, odvozu a likvidace dřevní hmoty   
kácení horolezeckou technikou ve skalním svahu  
Vytěžená dřevní hmota zůstává v majetku Správy KRNAP</t>
  </si>
  <si>
    <t>dle situace kácení a inventarizačních tabulek   
7=7,000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</si>
  <si>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</si>
  <si>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</si>
  <si>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</si>
  <si>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dle situace a inventarizačních tabulek 
18=18,000 [A]</t>
  </si>
  <si>
    <t>11204</t>
  </si>
  <si>
    <t>KÁCENÍ STROMŮ D KMENE DO 0,3M S ODSTRANĚNÍM PAŘEZŮ</t>
  </si>
  <si>
    <t>dle situace a inventarizačních tabulek 
38=38,000 [A]</t>
  </si>
  <si>
    <t>11334</t>
  </si>
  <si>
    <t>ODSTRANĚNÍ PODKLADU ZPEVNĚNÝCH PLOCH S CEMENT POJIVEM</t>
  </si>
  <si>
    <t>M3</t>
  </si>
  <si>
    <t>odstranění stávající betonové podkladní vrstvy na rozhraní asfalt - rigol</t>
  </si>
  <si>
    <t>dle situace a VPŘ 
423*0,20*0,9=76,140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</si>
  <si>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</si>
  <si>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</t>
  </si>
  <si>
    <t>ODSTRANĚNÍ KRYTU ZPEVNĚNÝCH PLOCH Z DLAŽDIC VČETNĚ PODKLADU</t>
  </si>
  <si>
    <t>odstranění stávajícího rigolu. Předpoklad zpětného využití 80% kostek. Podkladní vrstvy na skládku</t>
  </si>
  <si>
    <t>dle situace 
odečteno z Autocadu 401=401,000 [A] 
a*0,3=120,300 [B] 
na skládku 401*0,20=80,2 m3</t>
  </si>
  <si>
    <t>11354</t>
  </si>
  <si>
    <t>ODSTRANĚNÍ OBRUB Z KRAJNÍKŮ</t>
  </si>
  <si>
    <t>vybourání obrub z krajníků  
předpoklad očištění a zpětného využití 50%, zbytek na skládku</t>
  </si>
  <si>
    <t>dle situace 
405=405,000 [A]</t>
  </si>
  <si>
    <t>11372</t>
  </si>
  <si>
    <t>FRÉZOVÁNÍ ZPEVNĚNÝCH PLOCH ASFALTOVÝCH</t>
  </si>
  <si>
    <t>Odfrézování pruhu podél stávajícího rigolu  
kvalitativní třída ZAS-T1 nebo ZAS-T2  
vč. naložení, odvozu a uložení na skládku dodavatele,   
zhotovitel v ceně zohlední možnost zpětného využití recyklovaného materiálu</t>
  </si>
  <si>
    <t>dle situace 
odečteno z Autoacdu - 488=488,000 [A] 
a*0,11=53,680 [B] průměrná tloušťka 110mm</t>
  </si>
  <si>
    <t>12273</t>
  </si>
  <si>
    <t>ODKOPÁVKY A PROKOPÁVKY OBECNÉ TŘ. I</t>
  </si>
  <si>
    <t>odtěžení zvětraliny v ploše skalního masivu  
přesný rozsah bude stanoven geologem a TDI po prokácení a očištění masívu</t>
  </si>
  <si>
    <t>dle odhadu v IGP 
482=482,000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</si>
  <si>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</si>
  <si>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12373</t>
  </si>
  <si>
    <t>ODKOP PRO SPOD STAVBU SILNIC A ŽELEZNIC TŘ. I</t>
  </si>
  <si>
    <t>výkop pro základ gabionů - předpoklad 30% v třídě I</t>
  </si>
  <si>
    <t>dle situace a VPŘ 
výpočet kubatury je součin průměrné plochy dle pracovních řezů a délky úseku zdi 
úsek A 1,25*49=61,250 [A] 
úsek B 2,30*73,5=169,050 [B] 
úsek C 2,24*70=156,800 [C] 
úsek D 1,83*49=89,670 [D] 
a+b+c+d=476,770 [E] 
uvažováno 30% ve třídě I e*0,30=143,031 [F]</t>
  </si>
  <si>
    <t>12383</t>
  </si>
  <si>
    <t>ODKOP PRO SPOD STAVBU SILNIC A ŽELEZNIC TŘ. II</t>
  </si>
  <si>
    <t>odkop pro založení gabionů - předpoklad 70% v třídě II</t>
  </si>
  <si>
    <t>dle situace a VPŘ 
výpočet kubatury je součin průměrné plochy dle pracovních řezů a délky úseku zdi 
úsek A 1,25*49=61,250 [A] 
úsek B 2,30*73,5=169,050 [B] 
úsek C 2,24*70=156,800 [C] 
úsek D 1,83*49=89,670 [D] 
a+b+c+d=476,770 [E] 
uvažováno 70% ve třídě II e*0,70=333,739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</si>
  <si>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</si>
  <si>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12841</t>
  </si>
  <si>
    <t>DOLAMOVÁNÍ ODKOPÁVEK TŘ. II</t>
  </si>
  <si>
    <t>dolamování v patě skalní stěny pro realizaci gabionů</t>
  </si>
  <si>
    <t>dle situace a VPŘ 
výpočet kubatury je součin průměrné plochy dle pracovních řezů a délky úseku zdi 
úsek A 0,13*49=6,370 [A] 
úsek B 0,34*73,5=24,990 [B] 
úsek C 0,45*70=31,500 [C] 
úsek D 0,38*49=18,620 [D] 
a+b+c+d=81,480 [E]</t>
  </si>
  <si>
    <t>- dolamování označuje těžení výkopu bez použití trhavin.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</t>
  </si>
  <si>
    <t>odbourávky  nestabilní  zvětraliny  v ploše  skalní  stěny  a odbourávky nestabilních skalních prvků a převisů  
přesný rozsah bude stanoven geologem a TDI po prokácení a očištění masívu</t>
  </si>
  <si>
    <t>dle odhadů v IGP 
209=209,000 [A]</t>
  </si>
  <si>
    <t>17310</t>
  </si>
  <si>
    <t>ZEMNÍ KRAJNICE A DOSYPÁVKY SE ZHUTNĚNÍM</t>
  </si>
  <si>
    <t>dosypání za obrubou v úsecích mezi zdmi - využití vytěžrné zeminy v místě</t>
  </si>
  <si>
    <t>dle situace a VPŘ 
1,5*0,3=0,450 [A]  dosypávka v řezu 
423*a=190,350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</si>
  <si>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</si>
  <si>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</si>
  <si>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</si>
  <si>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zásyp těženým kamenivem mezi obrubou a lícem gabionu - fr. 16-32</t>
  </si>
  <si>
    <t>dle situace a VPŘ 
(49+73,5+70+49)*0,90*0,10=21,735 [A] 
a*1,15=24,995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</si>
  <si>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</si>
  <si>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</si>
  <si>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</si>
  <si>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dle situace a VPŘ 
v ploše pod základy gabionů 
(49+73,5+70+49)*1,5*1,15=416,588 [A]</t>
  </si>
  <si>
    <t>položka zahrnuje úpravu pláně včetně vyrovnání výškových rozdílů. Míru zhutnění určuje projekt.</t>
  </si>
  <si>
    <t>18230</t>
  </si>
  <si>
    <t>ROZPROSTŘENÍ ORNICE V ROVINĚ</t>
  </si>
  <si>
    <t>ornice v místě mezi zdmi za obrubou  
včetně nakoupění ornice</t>
  </si>
  <si>
    <t>dle situace 
odečteno z Autocadu 8,972+16,698+33,436+45,715+7,002=111,823 [A] 
a*0,20=22,365 [B]</t>
  </si>
  <si>
    <t>položka zahrnuje:  
nutné přemístění ornice z dočasných skládek vzdálených do 50m  
rozprostření ornice v předepsané tloušťce v rovině a ve svahu do 1:5</t>
  </si>
  <si>
    <t>22</t>
  </si>
  <si>
    <t>18481</t>
  </si>
  <si>
    <t>OCHRANA STROMŮ BEDNĚNÍM</t>
  </si>
  <si>
    <t>ochrana ponechávaných stromů dle ČSN 83 9061 a pžadavků KRNAP</t>
  </si>
  <si>
    <t>ponechané stromy v rozsahu stavby 
124-53=71,000 [A] 
a*2*0,4*4=227,200 [B]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</si>
  <si>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</si>
  <si>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</si>
  <si>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23</t>
  </si>
  <si>
    <t>212635</t>
  </si>
  <si>
    <t>TRATIVODY KOMPL Z TRUB Z PLAST HM DN DO 150MM, RÝHA TŘ I</t>
  </si>
  <si>
    <t>kompletní trativody - potrubí DN 150, těsnění dna betonem C12/15, obsyp ŠD 16/32. Rýha šířky 400mm, hloubka 300 mm pod úroveň vybouraného rigolu včetně podkladní vrstvy</t>
  </si>
  <si>
    <t>dle situace a VPŘ 
396=396,000 [A]  včetně délky na dopojení k horským vpustím 
odkop na skládku 48m3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</si>
  <si>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</si>
  <si>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24</t>
  </si>
  <si>
    <t>21361</t>
  </si>
  <si>
    <t>DRENÁŽNÍ VRSTVY Z GEOTEXTILIE</t>
  </si>
  <si>
    <t>separační a antivegetační geotextilie mezi obrubu a líc zdi</t>
  </si>
  <si>
    <t>dle situace a VPŘ 
(49+73,5+70+49)*0,90=217,350 [A] 
a*1,15=249,953 [B]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</si>
  <si>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</si>
  <si>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25</t>
  </si>
  <si>
    <t>drenážní a ochranná geotrextilie na rubu zdi</t>
  </si>
  <si>
    <t>dle situace a VPŘ 
plocha rubů zdí 
úsek A 125=125,000 [A] 
úsek B 267=267,000 [B] 
úsek C 272=272,000 [C] 
úsek D 175=175,000 [D] 
(a+b+c+d)*1,10=922,900 [E]</t>
  </si>
  <si>
    <t>26</t>
  </si>
  <si>
    <t>261816</t>
  </si>
  <si>
    <t>VRT PRO KOTV, INJEK, MIKROPIL NA POVR TŘ III A IV D DO 80MM</t>
  </si>
  <si>
    <t>vrty pr. 56mm do hloubky max. 2,0m pro kotvy, prováděno horolezeckým způsobem  
přesný rozsah bude stanoven geologem a TDI po prokácení a očištění masívu</t>
  </si>
  <si>
    <t>dle TZ 
kotvy v rastru 2,0x2,0m v ploše aplikace ochraných sítí 
2600*3,5=9 100,000 [A] 
a/4=2 275,000 [B] 
b*1,8=4 095,000 [C]   
obvodové kotvy 250*1,8=450,000 [D] 
c+d=4 545,000 [E]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</si>
  <si>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</si>
  <si>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27</t>
  </si>
  <si>
    <t>285371</t>
  </si>
  <si>
    <t>KOTVENÍ NA POVRCHU Z PŘEDPÍNACÍ VÝZTUŽE DL. DO 3M</t>
  </si>
  <si>
    <t>kotevní svorníky CKT 25 (tř. oceli ST 500 S) dl. 2.0m, včetně matky a podložky, dodávka včetně montáže a zainjektování  
provádění prací horolezeckým způsobem  
přesný rozsah bude stanoven geologem a TDI po prokácení a očištění masívu</t>
  </si>
  <si>
    <t>dle TZ 
kotvy v rastru 2,0x2,0m v ploše aplikace ochraných sítí 
2600*3,5=9 100,000 [A] 
a/4=2 275,000 [B]</t>
  </si>
  <si>
    <t>položka zahrnuje dodávku předepsané kotvy, případně její protikorozní úpravu, její osazení do vrtu, zainjektování a napnutí, případně opěrné desky  
nezahrnuje vrty</t>
  </si>
  <si>
    <t>28</t>
  </si>
  <si>
    <t>svorníky pro vedení obvodového ocelového lana  
 - ocelové tyčové svorníky s kovaným okem z oceli BSt 500 S (IV S) (1.0438) dle DIN 4881, pr. 25mm délky 2.0m bez oka  
přesný rozsah bude stanoven geologem a TDI po prokácení a očištění masívu</t>
  </si>
  <si>
    <t>2*400+20*22,5=1 250,000 [A]  délka obvodového lana 
a/5=250,000 [B]  počet kotev</t>
  </si>
  <si>
    <t>29</t>
  </si>
  <si>
    <t>289941</t>
  </si>
  <si>
    <t>ZPEVNĚNÍ SKALNÍCH PLOCH Z OCELOVÝCH SÍTÍ HOROLEZECKÝM ZPŮSOBEM</t>
  </si>
  <si>
    <t>hexagonální dvouzákrutové pletivo s vel. oka 60 x 80mm, ? drátu 2.2mm  
ocelová síť s tahovou pevností = &gt; 35 kN/m včetně  ocelového obvodového lana a spojovacího materiálu  
v místech se zemním pokryvem bude ocelová síť podložena protierozním geosyntetikem UV stabilní, min. hustota 900 kg/m3, min. pevnost v tahu podélně / příčně 2,0 / 1,0 kN/m   
kompletní dodávka a montáž  
přesný rozsah bude stanoven geologem a TDI po prokácení a očištění masívu</t>
  </si>
  <si>
    <t>dle situace 
2600*3,5=9 100,000 [A] 
a*0,70=6 370,000 [B]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</si>
  <si>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</si>
  <si>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Svislé konstrukce</t>
  </si>
  <si>
    <t>30</t>
  </si>
  <si>
    <t>3272C7</t>
  </si>
  <si>
    <t>ZDI OPĚR, ZÁRUB, NÁBŘEŽ Z GABIONŮ ČÁSTEČNĚ ROVNANÝCH, DRÁT O4,0MM, POVRCHOVÁ ÚPRAVA Zn + Al</t>
  </si>
  <si>
    <t>dle situace a VPŘ 
kubatura odečtena z 3D modelu 
úsek A 126+0=126,000 [A] 
úsek B 217+80=297,000 [B] 
úsek C 210+99=309,000 [C] 
úsek D 136+60=196,000 [D] 
a+b+c+d=928,000 [E]</t>
  </si>
  <si>
    <t>- položka zahrnuje dodávku a osazení drátěných košů s výplní lomovým kamenem.  
- gabionové matrace se vykazují v pol.č.2722**.</t>
  </si>
  <si>
    <t>Vodorovné konstrukce</t>
  </si>
  <si>
    <t>31</t>
  </si>
  <si>
    <t>451312</t>
  </si>
  <si>
    <t>PODKLADNÍ A VÝPLŇOVÉ VRSTVY Z PROSTÉHO BETONU C12/15</t>
  </si>
  <si>
    <t>podkladní beton gabionů</t>
  </si>
  <si>
    <t>dle situace a VPŘ 
kubatura odečtena z 3D modelu 
úsek A 6,4=6,400 [A] 
úsek B 12,2=12,200 [B] 
úsek C 12,5=12,500 [C] 
úsek D 7,8=7,800 [D] 
a+b+c+d=38,900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</si>
  <si>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</si>
  <si>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</si>
  <si>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458523</t>
  </si>
  <si>
    <t>VÝPLŇ ZA OPĚRAMI A ZDMI Z KAMENIVA DRCENÉHO, INDEX ZHUTNĚNÍ ID DO 0,9</t>
  </si>
  <si>
    <t>zásyp za rubem zdi - zemina velmi vhodná dle ČSN 73 6244</t>
  </si>
  <si>
    <t>dle situace a VPŘ 
výpočet kubatury je součin průměrné plochy dle pracovních řezů a délky úseku zdi 
úsek A 0,43*49=21,070 [A] 
úsek B 1,58*73,5=116,130 [B] 
úsek C 1,66*70=116,200 [C] 
úsek D 0,89*49=43,610 [D] 
a+b+c+d=297,010 [E]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</si>
  <si>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</si>
  <si>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</si>
  <si>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33</t>
  </si>
  <si>
    <t>56210</t>
  </si>
  <si>
    <t>VOZOVKOVÉ VRSTVY Z MATERIÁLŮ STABIL CEMENTEM</t>
  </si>
  <si>
    <t>podkladní vrstva pod ACP a rigol  SC 8/10</t>
  </si>
  <si>
    <t>dle situace a VPŘ 
423*(0,25*0,2+0,65*0,15)=62,393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</si>
  <si>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</si>
  <si>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</si>
  <si>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572213</t>
  </si>
  <si>
    <t>SPOJOVACÍ POSTŘIK Z EMULZE DO 0,5KG/M2</t>
  </si>
  <si>
    <t>PS-E 0,4 kg/m2 zbytkového pojiva po vyštěpení</t>
  </si>
  <si>
    <t>dle situace a VPŘ 
pod ACO 849+ 
pod ACP 423*0,5=1 060,500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</si>
  <si>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</si>
  <si>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</si>
  <si>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574A33</t>
  </si>
  <si>
    <t>ASFALTOVÝ BETON PRO OBRUSNÉ VRSTVY ACO 11 TL. 40MM</t>
  </si>
  <si>
    <t>obrus ACO 11  50/70</t>
  </si>
  <si>
    <t>dle situace a VPŘ 
odečteno z Autocadu 849=849,000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</si>
  <si>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</si>
  <si>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36</t>
  </si>
  <si>
    <t>574E06</t>
  </si>
  <si>
    <t>ASFALTOVÝ BETON PRO PODKLADNÍ VRSTVY ACP 16+, 16S</t>
  </si>
  <si>
    <t>ACP 16+  podkladní vrstva včetně vyrovnávek  50/70</t>
  </si>
  <si>
    <t>dle situace a VPŘ 
423*0,50*0,07=14,805 [A] 
a*0,2=2,961 [B]  vyrovnávky 
a+b=17,766 [C]</t>
  </si>
  <si>
    <t>Potrubí</t>
  </si>
  <si>
    <t>37</t>
  </si>
  <si>
    <t>87633</t>
  </si>
  <si>
    <t>CHRÁNIČKY Z TRUB PLASTOVÝCH DN DO 150MM</t>
  </si>
  <si>
    <t>flexibilní rezervní chránička  - 110/96</t>
  </si>
  <si>
    <t>dle situace a VPŘ 
425=425,000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</si>
  <si>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</si>
  <si>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38</t>
  </si>
  <si>
    <t>899901</t>
  </si>
  <si>
    <t>PŘEPOJENÍ PŘÍPOJEK</t>
  </si>
  <si>
    <t>zaústění drenážního potrubí do stávajících horských vpustí  
včetně jádrového vývrtu v betonové stěně, dobetonování a utěsnění</t>
  </si>
  <si>
    <t>4=4,000 [A]</t>
  </si>
  <si>
    <t>položka zahrnuje řez na potrubí, dodání a osazení příslušných tvarovek a armatur</t>
  </si>
  <si>
    <t>39</t>
  </si>
  <si>
    <t>9111A1</t>
  </si>
  <si>
    <t>ZÁBRADLÍ SILNIČNÍ S VODOR MADLY - DODÁVKA A MONTÁŽ</t>
  </si>
  <si>
    <t>obnova zábradlí u horských vpustí  
včetně PKO, montáže a kotvení včetně kotevní konstrukce</t>
  </si>
  <si>
    <t>3*2+4=10,000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</si>
  <si>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</si>
  <si>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40</t>
  </si>
  <si>
    <t>9111A3</t>
  </si>
  <si>
    <t>ZÁBRADLÍ SILNIČNÍ S VODOR MADLY - DEMONTÁŽ S PŘESUNEM</t>
  </si>
  <si>
    <t>původní zábradlí u horských vpustí</t>
  </si>
  <si>
    <t>položka zahrnuje:  
- demontáž a odstranění zařízení  
- jeho odvoz na předepsané místo</t>
  </si>
  <si>
    <t>41</t>
  </si>
  <si>
    <t>9113A1</t>
  </si>
  <si>
    <t>SVODIDLO OCEL SILNIČ JEDNOSTR, ÚROVEŇ ZADRŽ N1, N2 - DODÁVKA A MONTÁŽ</t>
  </si>
  <si>
    <t>včetně výškových náběhů</t>
  </si>
  <si>
    <t>dle situace  
430=430,000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</si>
  <si>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</si>
  <si>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42</t>
  </si>
  <si>
    <t>dle stávajícího stavu</t>
  </si>
  <si>
    <t>dle situace 
B28 1=1,000 [A]</t>
  </si>
  <si>
    <t>43</t>
  </si>
  <si>
    <t>914913</t>
  </si>
  <si>
    <t>SLOUPKY A STOJKY DZ Z OCEL TRUBEK ZABETON DEMONTÁŽ</t>
  </si>
  <si>
    <t>dle stávajícího stavu 
1=1,000 [A]</t>
  </si>
  <si>
    <t>44</t>
  </si>
  <si>
    <t>91743</t>
  </si>
  <si>
    <t>CHODNÍKOVÉ OBRUBY Z KAMENNÝCH KRAJNÍKŮ</t>
  </si>
  <si>
    <t>zhotovitel v ceně zohlední zpětné využití původních krajníků  
předpokládá se využití min 50% původních</t>
  </si>
  <si>
    <t>dle situace a VPŘ 
128,516+52,024+148,652+87,979+12,021=429,192 [A]</t>
  </si>
  <si>
    <t>Položka zahrnuje:  
dodání a pokládku kamenných krajníků o rozměrech předepsaných zadávací dokumentací  
betonové lože i boční betonovou opěrku.</t>
  </si>
  <si>
    <t>45</t>
  </si>
  <si>
    <t>919111</t>
  </si>
  <si>
    <t>ŘEZÁNÍ ASFALTOVÉHO KRYTU VOZOVEK TL DO 50MM</t>
  </si>
  <si>
    <t>komůrka dle VL 211.07 pro zálivku za horka</t>
  </si>
  <si>
    <t>dle situace a VPŘ 
1+423+1=425,000 [A]</t>
  </si>
  <si>
    <t>položka zahrnuje řezání vozovkové vrstvy v předepsané tloušťce, včetně spotřeby vody</t>
  </si>
  <si>
    <t>46</t>
  </si>
  <si>
    <t>919112</t>
  </si>
  <si>
    <t>ŘEZÁNÍ ASFALTOVÉHO KRYTU VOZOVEK TL DO 100MM</t>
  </si>
  <si>
    <t>řezaní krytu v místě napojení stavby</t>
  </si>
  <si>
    <t>dle situace 
1+423+1=425,000 [A]</t>
  </si>
  <si>
    <t>47</t>
  </si>
  <si>
    <t>931316</t>
  </si>
  <si>
    <t>TĚSNĚNÍ DILATAČ SPAR ASF ZÁLIVKOU PRŮŘ DO 800MM2</t>
  </si>
  <si>
    <t>zálivka komůrky 20x40</t>
  </si>
  <si>
    <t>položka zahrnuje dodávku a osazení předepsaného materiálu, očištění ploch spáry před úpravou, očištění okolí spáry po úpravě  
nezahrnuje těsnící profil</t>
  </si>
  <si>
    <t>48</t>
  </si>
  <si>
    <t>935812</t>
  </si>
  <si>
    <t>ŽLABY A RIGOLY DLÁŽDĚNÉ Z KOSTEK DROBNÝCH DO BETONU TL 100MM</t>
  </si>
  <si>
    <t>rigol z žulových kostek 100x100 vyspárovaných MC25-XF4  
zhotovitel v ceně zohlední využití původního materiálu - předpoklad využití min. 80%</t>
  </si>
  <si>
    <t>dle situace a VPŘ 
423*0,50=211,500 [A] 
přechody na koncích a kolem horských vpustí 8=8,000 [B] 
a+b=219,500 [C]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</si>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</sst>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38.2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76.5">
      <c r="A18" s="28" t="s">
        <v>40</v>
      </c>
      <c r="E18" s="29" t="s">
        <v>53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50</v>
      </c>
      <c s="19" t="s">
        <v>54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55</v>
      </c>
    </row>
    <row r="23" spans="1:5" ht="12.75">
      <c r="A23" s="30" t="s">
        <v>42</v>
      </c>
      <c r="E23" s="31" t="s">
        <v>56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57</v>
      </c>
      <c s="19" t="s">
        <v>51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45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02">
      <c r="A34" s="28" t="s">
        <v>40</v>
      </c>
      <c r="E34" s="29" t="s">
        <v>66</v>
      </c>
    </row>
    <row r="35" spans="1:5" ht="12.75">
      <c r="A35" s="30" t="s">
        <v>42</v>
      </c>
      <c r="E35" s="31" t="s">
        <v>37</v>
      </c>
    </row>
    <row r="36" spans="1:5" ht="12.75">
      <c r="A36" t="s">
        <v>44</v>
      </c>
      <c r="E36" s="29" t="s">
        <v>45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70</v>
      </c>
    </row>
    <row r="39" spans="1:5" ht="63.75">
      <c r="A39" s="30" t="s">
        <v>42</v>
      </c>
      <c r="E39" s="31" t="s">
        <v>71</v>
      </c>
    </row>
    <row r="40" spans="1:5" ht="63.75">
      <c r="A40" t="s">
        <v>44</v>
      </c>
      <c r="E40" s="29" t="s">
        <v>72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75</v>
      </c>
      <c s="26">
        <v>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76</v>
      </c>
    </row>
    <row r="43" spans="1:5" ht="12.75">
      <c r="A43" s="30" t="s">
        <v>42</v>
      </c>
      <c r="E43" s="31" t="s">
        <v>37</v>
      </c>
    </row>
    <row r="44" spans="1:5" ht="89.25">
      <c r="A44" t="s">
        <v>44</v>
      </c>
      <c r="E44" s="29" t="s">
        <v>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78</v>
      </c>
      <c s="32">
        <f>0+I8+I13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78</v>
      </c>
      <c s="5"/>
      <c s="14" t="s">
        <v>79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80</v>
      </c>
      <c s="19" t="s">
        <v>37</v>
      </c>
      <c s="24" t="s">
        <v>81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82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83</v>
      </c>
    </row>
    <row r="13" spans="1:18" ht="12.75" customHeight="1">
      <c r="A13" s="5" t="s">
        <v>33</v>
      </c>
      <c s="5"/>
      <c s="35" t="s">
        <v>30</v>
      </c>
      <c s="5"/>
      <c s="21" t="s">
        <v>84</v>
      </c>
      <c s="5"/>
      <c s="5"/>
      <c s="5"/>
      <c s="36">
        <f>0+Q13</f>
      </c>
      <c r="O13">
        <f>0+R13</f>
      </c>
      <c r="Q13">
        <f>0+I14+I18+I22+I26+I30+I34+I38+I42+I46+I50+I54+I58+I62+I66+I70+I74+I78+I82+I86+I90</f>
      </c>
      <c>
        <f>0+O14+O18+O22+O26+O30+O34+O38+O42+O46+O50+O54+O58+O62+O66+O70+O74+O78+O82+O86+O90</f>
      </c>
    </row>
    <row r="14" spans="1:16" ht="25.5">
      <c r="A14" s="19" t="s">
        <v>35</v>
      </c>
      <c s="23" t="s">
        <v>13</v>
      </c>
      <c s="23" t="s">
        <v>85</v>
      </c>
      <c s="19" t="s">
        <v>86</v>
      </c>
      <c s="24" t="s">
        <v>87</v>
      </c>
      <c s="25" t="s">
        <v>75</v>
      </c>
      <c s="26">
        <v>30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88</v>
      </c>
    </row>
    <row r="16" spans="1:5" ht="63.75">
      <c r="A16" s="30" t="s">
        <v>42</v>
      </c>
      <c r="E16" s="31" t="s">
        <v>89</v>
      </c>
    </row>
    <row r="17" spans="1:5" ht="38.25">
      <c r="A17" t="s">
        <v>44</v>
      </c>
      <c r="E17" s="29" t="s">
        <v>90</v>
      </c>
    </row>
    <row r="18" spans="1:16" ht="12.75">
      <c r="A18" s="19" t="s">
        <v>35</v>
      </c>
      <c s="23" t="s">
        <v>12</v>
      </c>
      <c s="23" t="s">
        <v>91</v>
      </c>
      <c s="19" t="s">
        <v>37</v>
      </c>
      <c s="24" t="s">
        <v>92</v>
      </c>
      <c s="25" t="s">
        <v>75</v>
      </c>
      <c s="26">
        <v>30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37</v>
      </c>
    </row>
    <row r="20" spans="1:5" ht="63.75">
      <c r="A20" s="30" t="s">
        <v>42</v>
      </c>
      <c r="E20" s="31" t="s">
        <v>93</v>
      </c>
    </row>
    <row r="21" spans="1:5" ht="25.5">
      <c r="A21" t="s">
        <v>44</v>
      </c>
      <c r="E21" s="29" t="s">
        <v>94</v>
      </c>
    </row>
    <row r="22" spans="1:16" ht="12.75">
      <c r="A22" s="19" t="s">
        <v>35</v>
      </c>
      <c s="23" t="s">
        <v>23</v>
      </c>
      <c s="23" t="s">
        <v>95</v>
      </c>
      <c s="19" t="s">
        <v>86</v>
      </c>
      <c s="24" t="s">
        <v>96</v>
      </c>
      <c s="25" t="s">
        <v>75</v>
      </c>
      <c s="26">
        <v>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97</v>
      </c>
    </row>
    <row r="24" spans="1:5" ht="63.75">
      <c r="A24" s="30" t="s">
        <v>42</v>
      </c>
      <c r="E24" s="31" t="s">
        <v>98</v>
      </c>
    </row>
    <row r="25" spans="1:5" ht="38.2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75</v>
      </c>
      <c s="26">
        <v>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63.75">
      <c r="A28" s="30" t="s">
        <v>42</v>
      </c>
      <c r="E28" s="31" t="s">
        <v>102</v>
      </c>
    </row>
    <row r="29" spans="1:5" ht="25.5">
      <c r="A29" t="s">
        <v>44</v>
      </c>
      <c r="E29" s="29" t="s">
        <v>94</v>
      </c>
    </row>
    <row r="30" spans="1:16" ht="12.75">
      <c r="A30" s="19" t="s">
        <v>35</v>
      </c>
      <c s="23" t="s">
        <v>27</v>
      </c>
      <c s="23" t="s">
        <v>103</v>
      </c>
      <c s="19" t="s">
        <v>37</v>
      </c>
      <c s="24" t="s">
        <v>104</v>
      </c>
      <c s="25" t="s">
        <v>105</v>
      </c>
      <c s="26">
        <v>42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38.25">
      <c r="A32" s="30" t="s">
        <v>42</v>
      </c>
      <c r="E32" s="31" t="s">
        <v>106</v>
      </c>
    </row>
    <row r="33" spans="1:5" ht="38.25">
      <c r="A33" t="s">
        <v>44</v>
      </c>
      <c r="E33" s="29" t="s">
        <v>107</v>
      </c>
    </row>
    <row r="34" spans="1:16" ht="12.75">
      <c r="A34" s="19" t="s">
        <v>35</v>
      </c>
      <c s="23" t="s">
        <v>63</v>
      </c>
      <c s="23" t="s">
        <v>108</v>
      </c>
      <c s="19" t="s">
        <v>37</v>
      </c>
      <c s="24" t="s">
        <v>109</v>
      </c>
      <c s="25" t="s">
        <v>105</v>
      </c>
      <c s="26">
        <v>14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25.5">
      <c r="A36" s="30" t="s">
        <v>42</v>
      </c>
      <c r="E36" s="31" t="s">
        <v>110</v>
      </c>
    </row>
    <row r="37" spans="1:5" ht="25.5">
      <c r="A37" t="s">
        <v>44</v>
      </c>
      <c r="E37" s="29" t="s">
        <v>111</v>
      </c>
    </row>
    <row r="38" spans="1:16" ht="12.75">
      <c r="A38" s="19" t="s">
        <v>35</v>
      </c>
      <c s="23" t="s">
        <v>67</v>
      </c>
      <c s="23" t="s">
        <v>112</v>
      </c>
      <c s="19" t="s">
        <v>86</v>
      </c>
      <c s="24" t="s">
        <v>113</v>
      </c>
      <c s="25" t="s">
        <v>75</v>
      </c>
      <c s="26">
        <v>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114</v>
      </c>
    </row>
    <row r="40" spans="1:5" ht="25.5">
      <c r="A40" s="30" t="s">
        <v>42</v>
      </c>
      <c r="E40" s="31" t="s">
        <v>115</v>
      </c>
    </row>
    <row r="41" spans="1:5" ht="76.5">
      <c r="A41" t="s">
        <v>44</v>
      </c>
      <c r="E41" s="29" t="s">
        <v>116</v>
      </c>
    </row>
    <row r="42" spans="1:16" ht="12.75">
      <c r="A42" s="19" t="s">
        <v>35</v>
      </c>
      <c s="23" t="s">
        <v>30</v>
      </c>
      <c s="23" t="s">
        <v>117</v>
      </c>
      <c s="19" t="s">
        <v>37</v>
      </c>
      <c s="24" t="s">
        <v>118</v>
      </c>
      <c s="25" t="s">
        <v>75</v>
      </c>
      <c s="26">
        <v>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12.75">
      <c r="A44" s="30" t="s">
        <v>42</v>
      </c>
      <c r="E44" s="31" t="s">
        <v>119</v>
      </c>
    </row>
    <row r="45" spans="1:5" ht="25.5">
      <c r="A45" t="s">
        <v>44</v>
      </c>
      <c r="E45" s="29" t="s">
        <v>120</v>
      </c>
    </row>
    <row r="46" spans="1:16" ht="12.75">
      <c r="A46" s="19" t="s">
        <v>35</v>
      </c>
      <c s="23" t="s">
        <v>32</v>
      </c>
      <c s="23" t="s">
        <v>121</v>
      </c>
      <c s="19" t="s">
        <v>86</v>
      </c>
      <c s="24" t="s">
        <v>122</v>
      </c>
      <c s="25" t="s">
        <v>75</v>
      </c>
      <c s="26">
        <v>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88</v>
      </c>
    </row>
    <row r="48" spans="1:5" ht="25.5">
      <c r="A48" s="30" t="s">
        <v>42</v>
      </c>
      <c r="E48" s="31" t="s">
        <v>123</v>
      </c>
    </row>
    <row r="49" spans="1:5" ht="76.5">
      <c r="A49" t="s">
        <v>44</v>
      </c>
      <c r="E49" s="29" t="s">
        <v>124</v>
      </c>
    </row>
    <row r="50" spans="1:16" ht="12.75">
      <c r="A50" s="19" t="s">
        <v>35</v>
      </c>
      <c s="23" t="s">
        <v>125</v>
      </c>
      <c s="23" t="s">
        <v>126</v>
      </c>
      <c s="19" t="s">
        <v>37</v>
      </c>
      <c s="24" t="s">
        <v>127</v>
      </c>
      <c s="25" t="s">
        <v>75</v>
      </c>
      <c s="26">
        <v>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43</v>
      </c>
    </row>
    <row r="53" spans="1:5" ht="25.5">
      <c r="A53" t="s">
        <v>44</v>
      </c>
      <c r="E53" s="29" t="s">
        <v>120</v>
      </c>
    </row>
    <row r="54" spans="1:16" ht="12.75">
      <c r="A54" s="19" t="s">
        <v>35</v>
      </c>
      <c s="23" t="s">
        <v>128</v>
      </c>
      <c s="23" t="s">
        <v>129</v>
      </c>
      <c s="19" t="s">
        <v>86</v>
      </c>
      <c s="24" t="s">
        <v>130</v>
      </c>
      <c s="25" t="s">
        <v>75</v>
      </c>
      <c s="26">
        <v>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88</v>
      </c>
    </row>
    <row r="56" spans="1:5" ht="25.5">
      <c r="A56" s="30" t="s">
        <v>42</v>
      </c>
      <c r="E56" s="31" t="s">
        <v>131</v>
      </c>
    </row>
    <row r="57" spans="1:5" ht="63.75">
      <c r="A57" t="s">
        <v>44</v>
      </c>
      <c r="E57" s="29" t="s">
        <v>132</v>
      </c>
    </row>
    <row r="58" spans="1:16" ht="12.75">
      <c r="A58" s="19" t="s">
        <v>35</v>
      </c>
      <c s="23" t="s">
        <v>133</v>
      </c>
      <c s="23" t="s">
        <v>134</v>
      </c>
      <c s="19" t="s">
        <v>37</v>
      </c>
      <c s="24" t="s">
        <v>135</v>
      </c>
      <c s="25" t="s">
        <v>75</v>
      </c>
      <c s="26">
        <v>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43</v>
      </c>
    </row>
    <row r="61" spans="1:5" ht="25.5">
      <c r="A61" t="s">
        <v>44</v>
      </c>
      <c r="E61" s="29" t="s">
        <v>120</v>
      </c>
    </row>
    <row r="62" spans="1:16" ht="12.75">
      <c r="A62" s="19" t="s">
        <v>35</v>
      </c>
      <c s="23" t="s">
        <v>136</v>
      </c>
      <c s="23" t="s">
        <v>137</v>
      </c>
      <c s="19" t="s">
        <v>86</v>
      </c>
      <c s="24" t="s">
        <v>138</v>
      </c>
      <c s="25" t="s">
        <v>75</v>
      </c>
      <c s="26">
        <v>3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88</v>
      </c>
    </row>
    <row r="64" spans="1:5" ht="12.75">
      <c r="A64" s="30" t="s">
        <v>42</v>
      </c>
      <c r="E64" s="31" t="s">
        <v>119</v>
      </c>
    </row>
    <row r="65" spans="1:5" ht="51">
      <c r="A65" t="s">
        <v>44</v>
      </c>
      <c r="E65" s="29" t="s">
        <v>139</v>
      </c>
    </row>
    <row r="66" spans="1:16" ht="12.75">
      <c r="A66" s="19" t="s">
        <v>35</v>
      </c>
      <c s="23" t="s">
        <v>140</v>
      </c>
      <c s="23" t="s">
        <v>141</v>
      </c>
      <c s="19" t="s">
        <v>37</v>
      </c>
      <c s="24" t="s">
        <v>142</v>
      </c>
      <c s="25" t="s">
        <v>75</v>
      </c>
      <c s="26">
        <v>3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119</v>
      </c>
    </row>
    <row r="69" spans="1:5" ht="25.5">
      <c r="A69" t="s">
        <v>44</v>
      </c>
      <c r="E69" s="29" t="s">
        <v>120</v>
      </c>
    </row>
    <row r="70" spans="1:16" ht="12.75">
      <c r="A70" s="19" t="s">
        <v>35</v>
      </c>
      <c s="23" t="s">
        <v>143</v>
      </c>
      <c s="23" t="s">
        <v>144</v>
      </c>
      <c s="19" t="s">
        <v>86</v>
      </c>
      <c s="24" t="s">
        <v>145</v>
      </c>
      <c s="25" t="s">
        <v>146</v>
      </c>
      <c s="26">
        <v>430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88</v>
      </c>
    </row>
    <row r="72" spans="1:5" ht="25.5">
      <c r="A72" s="30" t="s">
        <v>42</v>
      </c>
      <c r="E72" s="31" t="s">
        <v>147</v>
      </c>
    </row>
    <row r="73" spans="1:5" ht="51">
      <c r="A73" t="s">
        <v>44</v>
      </c>
      <c r="E73" s="29" t="s">
        <v>139</v>
      </c>
    </row>
    <row r="74" spans="1:16" ht="12.75">
      <c r="A74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146</v>
      </c>
      <c s="26">
        <v>430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151</v>
      </c>
    </row>
    <row r="77" spans="1:5" ht="25.5">
      <c r="A77" t="s">
        <v>44</v>
      </c>
      <c r="E77" s="29" t="s">
        <v>120</v>
      </c>
    </row>
    <row r="78" spans="1:16" ht="12.75">
      <c r="A78" s="19" t="s">
        <v>35</v>
      </c>
      <c s="23" t="s">
        <v>152</v>
      </c>
      <c s="23" t="s">
        <v>153</v>
      </c>
      <c s="19" t="s">
        <v>86</v>
      </c>
      <c s="24" t="s">
        <v>154</v>
      </c>
      <c s="25" t="s">
        <v>75</v>
      </c>
      <c s="26">
        <v>96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88</v>
      </c>
    </row>
    <row r="80" spans="1:5" ht="63.75">
      <c r="A80" s="30" t="s">
        <v>42</v>
      </c>
      <c r="E80" s="31" t="s">
        <v>155</v>
      </c>
    </row>
    <row r="81" spans="1:5" ht="63.75">
      <c r="A81" t="s">
        <v>44</v>
      </c>
      <c r="E81" s="29" t="s">
        <v>132</v>
      </c>
    </row>
    <row r="82" spans="1:16" ht="12.75">
      <c r="A82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75</v>
      </c>
      <c s="26">
        <v>96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25.5">
      <c r="A84" s="30" t="s">
        <v>42</v>
      </c>
      <c r="E84" s="31" t="s">
        <v>159</v>
      </c>
    </row>
    <row r="85" spans="1:5" ht="25.5">
      <c r="A85" t="s">
        <v>44</v>
      </c>
      <c r="E85" s="29" t="s">
        <v>120</v>
      </c>
    </row>
    <row r="86" spans="1:16" ht="12.75">
      <c r="A86" s="19" t="s">
        <v>35</v>
      </c>
      <c s="23" t="s">
        <v>160</v>
      </c>
      <c s="23" t="s">
        <v>161</v>
      </c>
      <c s="19" t="s">
        <v>86</v>
      </c>
      <c s="24" t="s">
        <v>162</v>
      </c>
      <c s="25" t="s">
        <v>75</v>
      </c>
      <c s="26">
        <v>48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88</v>
      </c>
    </row>
    <row r="88" spans="1:5" ht="63.75">
      <c r="A88" s="30" t="s">
        <v>42</v>
      </c>
      <c r="E88" s="31" t="s">
        <v>163</v>
      </c>
    </row>
    <row r="89" spans="1:5" ht="63.75">
      <c r="A89" t="s">
        <v>44</v>
      </c>
      <c r="E89" s="29" t="s">
        <v>132</v>
      </c>
    </row>
    <row r="90" spans="1:16" ht="12.75">
      <c r="A90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75</v>
      </c>
      <c s="26">
        <v>48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25.5">
      <c r="A92" s="30" t="s">
        <v>42</v>
      </c>
      <c r="E92" s="31" t="s">
        <v>167</v>
      </c>
    </row>
    <row r="93" spans="1:5" ht="25.5">
      <c r="A93" t="s">
        <v>44</v>
      </c>
      <c r="E93" s="29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0+O8+O21+O98+O127+O132+O141+O158+O167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168</v>
      </c>
      <c s="32">
        <f>0+I8+I21+I98+I127+I132+I141+I158+I167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168</v>
      </c>
      <c s="5"/>
      <c s="14" t="s">
        <v>169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170</v>
      </c>
      <c s="19" t="s">
        <v>37</v>
      </c>
      <c s="24" t="s">
        <v>171</v>
      </c>
      <c s="25" t="s">
        <v>172</v>
      </c>
      <c s="26">
        <v>2575.1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173</v>
      </c>
    </row>
    <row r="11" spans="1:5" ht="89.25">
      <c r="A11" s="30" t="s">
        <v>42</v>
      </c>
      <c r="E11" s="31" t="s">
        <v>174</v>
      </c>
    </row>
    <row r="12" spans="1:5" ht="25.5">
      <c r="A12" t="s">
        <v>44</v>
      </c>
      <c r="E12" s="29" t="s">
        <v>175</v>
      </c>
    </row>
    <row r="13" spans="1:16" ht="12.75">
      <c r="A13" s="19" t="s">
        <v>35</v>
      </c>
      <c s="23" t="s">
        <v>13</v>
      </c>
      <c s="23" t="s">
        <v>176</v>
      </c>
      <c s="19" t="s">
        <v>37</v>
      </c>
      <c s="24" t="s">
        <v>177</v>
      </c>
      <c s="25" t="s">
        <v>172</v>
      </c>
      <c s="26">
        <v>1278.7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178</v>
      </c>
    </row>
    <row r="15" spans="1:5" ht="38.25">
      <c r="A15" s="30" t="s">
        <v>42</v>
      </c>
      <c r="E15" s="31" t="s">
        <v>179</v>
      </c>
    </row>
    <row r="16" spans="1:5" ht="25.5">
      <c r="A16" t="s">
        <v>44</v>
      </c>
      <c r="E16" s="29" t="s">
        <v>175</v>
      </c>
    </row>
    <row r="17" spans="1:16" ht="12.75">
      <c r="A17" s="19" t="s">
        <v>35</v>
      </c>
      <c s="23" t="s">
        <v>12</v>
      </c>
      <c s="23" t="s">
        <v>180</v>
      </c>
      <c s="19" t="s">
        <v>37</v>
      </c>
      <c s="24" t="s">
        <v>181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182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83</v>
      </c>
    </row>
    <row r="21" spans="1:18" ht="12.75" customHeight="1">
      <c r="A21" s="5" t="s">
        <v>33</v>
      </c>
      <c s="5"/>
      <c s="35" t="s">
        <v>19</v>
      </c>
      <c s="5"/>
      <c s="21" t="s">
        <v>183</v>
      </c>
      <c s="5"/>
      <c s="5"/>
      <c s="5"/>
      <c s="36">
        <f>0+Q21</f>
      </c>
      <c r="O21">
        <f>0+R21</f>
      </c>
      <c r="Q21">
        <f>0+I22+I26+I30+I34+I38+I42+I46+I50+I54+I58+I62+I66+I70+I74+I78+I82+I86+I90+I94</f>
      </c>
      <c>
        <f>0+O22+O26+O30+O34+O38+O42+O46+O50+O54+O58+O62+O66+O70+O74+O78+O82+O86+O90+O94</f>
      </c>
    </row>
    <row r="22" spans="1:16" ht="12.75">
      <c r="A22" s="19" t="s">
        <v>35</v>
      </c>
      <c s="23" t="s">
        <v>23</v>
      </c>
      <c s="23" t="s">
        <v>184</v>
      </c>
      <c s="19" t="s">
        <v>37</v>
      </c>
      <c s="24" t="s">
        <v>185</v>
      </c>
      <c s="25" t="s">
        <v>105</v>
      </c>
      <c s="26">
        <v>1840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186</v>
      </c>
    </row>
    <row r="24" spans="1:5" ht="38.25">
      <c r="A24" s="30" t="s">
        <v>42</v>
      </c>
      <c r="E24" s="31" t="s">
        <v>187</v>
      </c>
    </row>
    <row r="25" spans="1:5" ht="38.25">
      <c r="A25" t="s">
        <v>44</v>
      </c>
      <c r="E25" s="29" t="s">
        <v>188</v>
      </c>
    </row>
    <row r="26" spans="1:16" ht="12.75">
      <c r="A26" s="19" t="s">
        <v>35</v>
      </c>
      <c s="23" t="s">
        <v>25</v>
      </c>
      <c s="23" t="s">
        <v>189</v>
      </c>
      <c s="19" t="s">
        <v>37</v>
      </c>
      <c s="24" t="s">
        <v>190</v>
      </c>
      <c s="25" t="s">
        <v>105</v>
      </c>
      <c s="26">
        <v>5520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191</v>
      </c>
    </row>
    <row r="28" spans="1:5" ht="38.25">
      <c r="A28" s="30" t="s">
        <v>42</v>
      </c>
      <c r="E28" s="31" t="s">
        <v>192</v>
      </c>
    </row>
    <row r="29" spans="1:5" ht="12.75">
      <c r="A29" t="s">
        <v>44</v>
      </c>
      <c r="E29" s="29" t="s">
        <v>193</v>
      </c>
    </row>
    <row r="30" spans="1:16" ht="12.75">
      <c r="A30" s="19" t="s">
        <v>35</v>
      </c>
      <c s="23" t="s">
        <v>27</v>
      </c>
      <c s="23" t="s">
        <v>194</v>
      </c>
      <c s="19" t="s">
        <v>37</v>
      </c>
      <c s="24" t="s">
        <v>195</v>
      </c>
      <c s="25" t="s">
        <v>75</v>
      </c>
      <c s="26">
        <v>7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196</v>
      </c>
    </row>
    <row r="32" spans="1:5" ht="25.5">
      <c r="A32" s="30" t="s">
        <v>42</v>
      </c>
      <c r="E32" s="31" t="s">
        <v>197</v>
      </c>
    </row>
    <row r="33" spans="1:5" ht="165.75">
      <c r="A33" t="s">
        <v>44</v>
      </c>
      <c r="E33" s="29" t="s">
        <v>198</v>
      </c>
    </row>
    <row r="34" spans="1:16" ht="12.75">
      <c r="A34" s="19" t="s">
        <v>35</v>
      </c>
      <c s="23" t="s">
        <v>63</v>
      </c>
      <c s="23" t="s">
        <v>199</v>
      </c>
      <c s="19" t="s">
        <v>37</v>
      </c>
      <c s="24" t="s">
        <v>200</v>
      </c>
      <c s="25" t="s">
        <v>75</v>
      </c>
      <c s="26">
        <v>18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196</v>
      </c>
    </row>
    <row r="36" spans="1:5" ht="25.5">
      <c r="A36" s="30" t="s">
        <v>42</v>
      </c>
      <c r="E36" s="31" t="s">
        <v>201</v>
      </c>
    </row>
    <row r="37" spans="1:5" ht="165.75">
      <c r="A37" t="s">
        <v>44</v>
      </c>
      <c r="E37" s="29" t="s">
        <v>198</v>
      </c>
    </row>
    <row r="38" spans="1:16" ht="12.75">
      <c r="A38" s="19" t="s">
        <v>35</v>
      </c>
      <c s="23" t="s">
        <v>67</v>
      </c>
      <c s="23" t="s">
        <v>202</v>
      </c>
      <c s="19" t="s">
        <v>37</v>
      </c>
      <c s="24" t="s">
        <v>203</v>
      </c>
      <c s="25" t="s">
        <v>75</v>
      </c>
      <c s="26">
        <v>38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51">
      <c r="A39" s="28" t="s">
        <v>40</v>
      </c>
      <c r="E39" s="29" t="s">
        <v>196</v>
      </c>
    </row>
    <row r="40" spans="1:5" ht="25.5">
      <c r="A40" s="30" t="s">
        <v>42</v>
      </c>
      <c r="E40" s="31" t="s">
        <v>204</v>
      </c>
    </row>
    <row r="41" spans="1:5" ht="165.75">
      <c r="A41" t="s">
        <v>44</v>
      </c>
      <c r="E41" s="29" t="s">
        <v>198</v>
      </c>
    </row>
    <row r="42" spans="1:16" ht="12.75">
      <c r="A42" s="19" t="s">
        <v>35</v>
      </c>
      <c s="23" t="s">
        <v>30</v>
      </c>
      <c s="23" t="s">
        <v>205</v>
      </c>
      <c s="19" t="s">
        <v>37</v>
      </c>
      <c s="24" t="s">
        <v>206</v>
      </c>
      <c s="25" t="s">
        <v>207</v>
      </c>
      <c s="26">
        <v>76.14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208</v>
      </c>
    </row>
    <row r="44" spans="1:5" ht="25.5">
      <c r="A44" s="30" t="s">
        <v>42</v>
      </c>
      <c r="E44" s="31" t="s">
        <v>209</v>
      </c>
    </row>
    <row r="45" spans="1:5" ht="63.75">
      <c r="A45" t="s">
        <v>44</v>
      </c>
      <c r="E45" s="29" t="s">
        <v>210</v>
      </c>
    </row>
    <row r="46" spans="1:16" ht="12.75">
      <c r="A46" s="19" t="s">
        <v>35</v>
      </c>
      <c s="23" t="s">
        <v>32</v>
      </c>
      <c s="23" t="s">
        <v>211</v>
      </c>
      <c s="19" t="s">
        <v>37</v>
      </c>
      <c s="24" t="s">
        <v>212</v>
      </c>
      <c s="25" t="s">
        <v>207</v>
      </c>
      <c s="26">
        <v>120.3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213</v>
      </c>
    </row>
    <row r="48" spans="1:5" ht="51">
      <c r="A48" s="30" t="s">
        <v>42</v>
      </c>
      <c r="E48" s="31" t="s">
        <v>214</v>
      </c>
    </row>
    <row r="49" spans="1:5" ht="63.75">
      <c r="A49" t="s">
        <v>44</v>
      </c>
      <c r="E49" s="29" t="s">
        <v>210</v>
      </c>
    </row>
    <row r="50" spans="1:16" ht="12.75">
      <c r="A50" s="19" t="s">
        <v>35</v>
      </c>
      <c s="23" t="s">
        <v>125</v>
      </c>
      <c s="23" t="s">
        <v>215</v>
      </c>
      <c s="19" t="s">
        <v>37</v>
      </c>
      <c s="24" t="s">
        <v>216</v>
      </c>
      <c s="25" t="s">
        <v>146</v>
      </c>
      <c s="26">
        <v>405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217</v>
      </c>
    </row>
    <row r="52" spans="1:5" ht="25.5">
      <c r="A52" s="30" t="s">
        <v>42</v>
      </c>
      <c r="E52" s="31" t="s">
        <v>218</v>
      </c>
    </row>
    <row r="53" spans="1:5" ht="63.75">
      <c r="A53" t="s">
        <v>44</v>
      </c>
      <c r="E53" s="29" t="s">
        <v>210</v>
      </c>
    </row>
    <row r="54" spans="1:16" ht="12.75">
      <c r="A54" s="19" t="s">
        <v>35</v>
      </c>
      <c s="23" t="s">
        <v>128</v>
      </c>
      <c s="23" t="s">
        <v>219</v>
      </c>
      <c s="19" t="s">
        <v>37</v>
      </c>
      <c s="24" t="s">
        <v>220</v>
      </c>
      <c s="25" t="s">
        <v>207</v>
      </c>
      <c s="26">
        <v>53.68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221</v>
      </c>
    </row>
    <row r="56" spans="1:5" ht="38.25">
      <c r="A56" s="30" t="s">
        <v>42</v>
      </c>
      <c r="E56" s="31" t="s">
        <v>222</v>
      </c>
    </row>
    <row r="57" spans="1:5" ht="63.75">
      <c r="A57" t="s">
        <v>44</v>
      </c>
      <c r="E57" s="29" t="s">
        <v>210</v>
      </c>
    </row>
    <row r="58" spans="1:16" ht="12.75">
      <c r="A58" s="19" t="s">
        <v>35</v>
      </c>
      <c s="23" t="s">
        <v>133</v>
      </c>
      <c s="23" t="s">
        <v>223</v>
      </c>
      <c s="19" t="s">
        <v>37</v>
      </c>
      <c s="24" t="s">
        <v>224</v>
      </c>
      <c s="25" t="s">
        <v>207</v>
      </c>
      <c s="26">
        <v>482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25.5">
      <c r="A59" s="28" t="s">
        <v>40</v>
      </c>
      <c r="E59" s="29" t="s">
        <v>225</v>
      </c>
    </row>
    <row r="60" spans="1:5" ht="25.5">
      <c r="A60" s="30" t="s">
        <v>42</v>
      </c>
      <c r="E60" s="31" t="s">
        <v>226</v>
      </c>
    </row>
    <row r="61" spans="1:5" ht="369.75">
      <c r="A61" t="s">
        <v>44</v>
      </c>
      <c r="E61" s="29" t="s">
        <v>227</v>
      </c>
    </row>
    <row r="62" spans="1:16" ht="12.75">
      <c r="A62" s="19" t="s">
        <v>35</v>
      </c>
      <c s="23" t="s">
        <v>136</v>
      </c>
      <c s="23" t="s">
        <v>228</v>
      </c>
      <c s="19" t="s">
        <v>37</v>
      </c>
      <c s="24" t="s">
        <v>229</v>
      </c>
      <c s="25" t="s">
        <v>207</v>
      </c>
      <c s="26">
        <v>143.031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230</v>
      </c>
    </row>
    <row r="64" spans="1:5" ht="102">
      <c r="A64" s="30" t="s">
        <v>42</v>
      </c>
      <c r="E64" s="31" t="s">
        <v>231</v>
      </c>
    </row>
    <row r="65" spans="1:5" ht="369.75">
      <c r="A65" t="s">
        <v>44</v>
      </c>
      <c r="E65" s="29" t="s">
        <v>227</v>
      </c>
    </row>
    <row r="66" spans="1:16" ht="12.75">
      <c r="A66" s="19" t="s">
        <v>35</v>
      </c>
      <c s="23" t="s">
        <v>140</v>
      </c>
      <c s="23" t="s">
        <v>232</v>
      </c>
      <c s="19" t="s">
        <v>37</v>
      </c>
      <c s="24" t="s">
        <v>233</v>
      </c>
      <c s="25" t="s">
        <v>207</v>
      </c>
      <c s="26">
        <v>333.739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234</v>
      </c>
    </row>
    <row r="68" spans="1:5" ht="102">
      <c r="A68" s="30" t="s">
        <v>42</v>
      </c>
      <c r="E68" s="31" t="s">
        <v>235</v>
      </c>
    </row>
    <row r="69" spans="1:5" ht="369.75">
      <c r="A69" t="s">
        <v>44</v>
      </c>
      <c r="E69" s="29" t="s">
        <v>236</v>
      </c>
    </row>
    <row r="70" spans="1:16" ht="12.75">
      <c r="A70" s="19" t="s">
        <v>35</v>
      </c>
      <c s="23" t="s">
        <v>143</v>
      </c>
      <c s="23" t="s">
        <v>237</v>
      </c>
      <c s="19" t="s">
        <v>51</v>
      </c>
      <c s="24" t="s">
        <v>238</v>
      </c>
      <c s="25" t="s">
        <v>207</v>
      </c>
      <c s="26">
        <v>81.48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239</v>
      </c>
    </row>
    <row r="72" spans="1:5" ht="89.25">
      <c r="A72" s="30" t="s">
        <v>42</v>
      </c>
      <c r="E72" s="31" t="s">
        <v>240</v>
      </c>
    </row>
    <row r="73" spans="1:5" ht="344.25">
      <c r="A73" t="s">
        <v>44</v>
      </c>
      <c r="E73" s="29" t="s">
        <v>241</v>
      </c>
    </row>
    <row r="74" spans="1:16" ht="12.75">
      <c r="A74" s="19" t="s">
        <v>35</v>
      </c>
      <c s="23" t="s">
        <v>148</v>
      </c>
      <c s="23" t="s">
        <v>237</v>
      </c>
      <c s="19" t="s">
        <v>54</v>
      </c>
      <c s="24" t="s">
        <v>238</v>
      </c>
      <c s="25" t="s">
        <v>207</v>
      </c>
      <c s="26">
        <v>209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242</v>
      </c>
    </row>
    <row r="76" spans="1:5" ht="25.5">
      <c r="A76" s="30" t="s">
        <v>42</v>
      </c>
      <c r="E76" s="31" t="s">
        <v>243</v>
      </c>
    </row>
    <row r="77" spans="1:5" ht="344.25">
      <c r="A77" t="s">
        <v>44</v>
      </c>
      <c r="E77" s="29" t="s">
        <v>241</v>
      </c>
    </row>
    <row r="78" spans="1:16" ht="12.75">
      <c r="A78" s="19" t="s">
        <v>35</v>
      </c>
      <c s="23" t="s">
        <v>152</v>
      </c>
      <c s="23" t="s">
        <v>244</v>
      </c>
      <c s="19" t="s">
        <v>37</v>
      </c>
      <c s="24" t="s">
        <v>245</v>
      </c>
      <c s="25" t="s">
        <v>207</v>
      </c>
      <c s="26">
        <v>190.35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246</v>
      </c>
    </row>
    <row r="80" spans="1:5" ht="38.25">
      <c r="A80" s="30" t="s">
        <v>42</v>
      </c>
      <c r="E80" s="31" t="s">
        <v>247</v>
      </c>
    </row>
    <row r="81" spans="1:5" ht="242.25">
      <c r="A81" t="s">
        <v>44</v>
      </c>
      <c r="E81" s="29" t="s">
        <v>248</v>
      </c>
    </row>
    <row r="82" spans="1:16" ht="12.75">
      <c r="A82" s="19" t="s">
        <v>35</v>
      </c>
      <c s="23" t="s">
        <v>156</v>
      </c>
      <c s="23" t="s">
        <v>249</v>
      </c>
      <c s="19" t="s">
        <v>37</v>
      </c>
      <c s="24" t="s">
        <v>250</v>
      </c>
      <c s="25" t="s">
        <v>207</v>
      </c>
      <c s="26">
        <v>24.995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251</v>
      </c>
    </row>
    <row r="84" spans="1:5" ht="38.25">
      <c r="A84" s="30" t="s">
        <v>42</v>
      </c>
      <c r="E84" s="31" t="s">
        <v>252</v>
      </c>
    </row>
    <row r="85" spans="1:5" ht="242.25">
      <c r="A85" t="s">
        <v>44</v>
      </c>
      <c r="E85" s="29" t="s">
        <v>253</v>
      </c>
    </row>
    <row r="86" spans="1:16" ht="12.75">
      <c r="A86" s="19" t="s">
        <v>35</v>
      </c>
      <c s="23" t="s">
        <v>160</v>
      </c>
      <c s="23" t="s">
        <v>254</v>
      </c>
      <c s="19" t="s">
        <v>37</v>
      </c>
      <c s="24" t="s">
        <v>255</v>
      </c>
      <c s="25" t="s">
        <v>105</v>
      </c>
      <c s="26">
        <v>416.588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38.25">
      <c r="A88" s="30" t="s">
        <v>42</v>
      </c>
      <c r="E88" s="31" t="s">
        <v>256</v>
      </c>
    </row>
    <row r="89" spans="1:5" ht="25.5">
      <c r="A89" t="s">
        <v>44</v>
      </c>
      <c r="E89" s="29" t="s">
        <v>257</v>
      </c>
    </row>
    <row r="90" spans="1:16" ht="12.75">
      <c r="A90" s="19" t="s">
        <v>35</v>
      </c>
      <c s="23" t="s">
        <v>164</v>
      </c>
      <c s="23" t="s">
        <v>258</v>
      </c>
      <c s="19" t="s">
        <v>37</v>
      </c>
      <c s="24" t="s">
        <v>259</v>
      </c>
      <c s="25" t="s">
        <v>207</v>
      </c>
      <c s="26">
        <v>22.365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260</v>
      </c>
    </row>
    <row r="92" spans="1:5" ht="38.25">
      <c r="A92" s="30" t="s">
        <v>42</v>
      </c>
      <c r="E92" s="31" t="s">
        <v>261</v>
      </c>
    </row>
    <row r="93" spans="1:5" ht="38.25">
      <c r="A93" t="s">
        <v>44</v>
      </c>
      <c r="E93" s="29" t="s">
        <v>262</v>
      </c>
    </row>
    <row r="94" spans="1:16" ht="12.75">
      <c r="A94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105</v>
      </c>
      <c s="26">
        <v>227.2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266</v>
      </c>
    </row>
    <row r="96" spans="1:5" ht="38.25">
      <c r="A96" s="30" t="s">
        <v>42</v>
      </c>
      <c r="E96" s="31" t="s">
        <v>267</v>
      </c>
    </row>
    <row r="97" spans="1:5" ht="38.25">
      <c r="A97" t="s">
        <v>44</v>
      </c>
      <c r="E97" s="29" t="s">
        <v>268</v>
      </c>
    </row>
    <row r="98" spans="1:18" ht="12.75" customHeight="1">
      <c r="A98" s="5" t="s">
        <v>33</v>
      </c>
      <c s="5"/>
      <c s="35" t="s">
        <v>13</v>
      </c>
      <c s="5"/>
      <c s="21" t="s">
        <v>269</v>
      </c>
      <c s="5"/>
      <c s="5"/>
      <c s="5"/>
      <c s="36">
        <f>0+Q98</f>
      </c>
      <c r="O98">
        <f>0+R98</f>
      </c>
      <c r="Q98">
        <f>0+I99+I103+I107+I111+I115+I119+I123</f>
      </c>
      <c>
        <f>0+O99+O103+O107+O111+O115+O119+O123</f>
      </c>
    </row>
    <row r="99" spans="1:16" ht="12.75">
      <c r="A99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146</v>
      </c>
      <c s="26">
        <v>396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38.25">
      <c r="A100" s="28" t="s">
        <v>40</v>
      </c>
      <c r="E100" s="29" t="s">
        <v>273</v>
      </c>
    </row>
    <row r="101" spans="1:5" ht="38.25">
      <c r="A101" s="30" t="s">
        <v>42</v>
      </c>
      <c r="E101" s="31" t="s">
        <v>274</v>
      </c>
    </row>
    <row r="102" spans="1:5" ht="165.75">
      <c r="A102" t="s">
        <v>44</v>
      </c>
      <c r="E102" s="29" t="s">
        <v>275</v>
      </c>
    </row>
    <row r="103" spans="1:16" ht="12.75">
      <c r="A103" s="19" t="s">
        <v>35</v>
      </c>
      <c s="23" t="s">
        <v>276</v>
      </c>
      <c s="23" t="s">
        <v>277</v>
      </c>
      <c s="19" t="s">
        <v>51</v>
      </c>
      <c s="24" t="s">
        <v>278</v>
      </c>
      <c s="25" t="s">
        <v>105</v>
      </c>
      <c s="26">
        <v>249.953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279</v>
      </c>
    </row>
    <row r="105" spans="1:5" ht="38.25">
      <c r="A105" s="30" t="s">
        <v>42</v>
      </c>
      <c r="E105" s="31" t="s">
        <v>280</v>
      </c>
    </row>
    <row r="106" spans="1:5" ht="51">
      <c r="A106" t="s">
        <v>44</v>
      </c>
      <c r="E106" s="29" t="s">
        <v>281</v>
      </c>
    </row>
    <row r="107" spans="1:16" ht="12.75">
      <c r="A107" s="19" t="s">
        <v>35</v>
      </c>
      <c s="23" t="s">
        <v>282</v>
      </c>
      <c s="23" t="s">
        <v>277</v>
      </c>
      <c s="19" t="s">
        <v>54</v>
      </c>
      <c s="24" t="s">
        <v>278</v>
      </c>
      <c s="25" t="s">
        <v>105</v>
      </c>
      <c s="26">
        <v>922.9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283</v>
      </c>
    </row>
    <row r="109" spans="1:5" ht="89.25">
      <c r="A109" s="30" t="s">
        <v>42</v>
      </c>
      <c r="E109" s="31" t="s">
        <v>284</v>
      </c>
    </row>
    <row r="110" spans="1:5" ht="51">
      <c r="A110" t="s">
        <v>44</v>
      </c>
      <c r="E110" s="29" t="s">
        <v>281</v>
      </c>
    </row>
    <row r="111" spans="1:16" ht="12.75">
      <c r="A111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146</v>
      </c>
      <c s="26">
        <v>4545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38.25">
      <c r="A112" s="28" t="s">
        <v>40</v>
      </c>
      <c r="E112" s="29" t="s">
        <v>288</v>
      </c>
    </row>
    <row r="113" spans="1:5" ht="89.25">
      <c r="A113" s="30" t="s">
        <v>42</v>
      </c>
      <c r="E113" s="31" t="s">
        <v>289</v>
      </c>
    </row>
    <row r="114" spans="1:5" ht="63.75">
      <c r="A114" t="s">
        <v>44</v>
      </c>
      <c r="E114" s="29" t="s">
        <v>290</v>
      </c>
    </row>
    <row r="115" spans="1:16" ht="12.75">
      <c r="A115" s="19" t="s">
        <v>35</v>
      </c>
      <c s="23" t="s">
        <v>291</v>
      </c>
      <c s="23" t="s">
        <v>292</v>
      </c>
      <c s="19" t="s">
        <v>51</v>
      </c>
      <c s="24" t="s">
        <v>293</v>
      </c>
      <c s="25" t="s">
        <v>75</v>
      </c>
      <c s="26">
        <v>2275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51">
      <c r="A116" s="28" t="s">
        <v>40</v>
      </c>
      <c r="E116" s="29" t="s">
        <v>294</v>
      </c>
    </row>
    <row r="117" spans="1:5" ht="51">
      <c r="A117" s="30" t="s">
        <v>42</v>
      </c>
      <c r="E117" s="31" t="s">
        <v>295</v>
      </c>
    </row>
    <row r="118" spans="1:5" ht="38.25">
      <c r="A118" t="s">
        <v>44</v>
      </c>
      <c r="E118" s="29" t="s">
        <v>296</v>
      </c>
    </row>
    <row r="119" spans="1:16" ht="12.75">
      <c r="A119" s="19" t="s">
        <v>35</v>
      </c>
      <c s="23" t="s">
        <v>297</v>
      </c>
      <c s="23" t="s">
        <v>292</v>
      </c>
      <c s="19" t="s">
        <v>54</v>
      </c>
      <c s="24" t="s">
        <v>293</v>
      </c>
      <c s="25" t="s">
        <v>75</v>
      </c>
      <c s="26">
        <v>250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51">
      <c r="A120" s="28" t="s">
        <v>40</v>
      </c>
      <c r="E120" s="29" t="s">
        <v>298</v>
      </c>
    </row>
    <row r="121" spans="1:5" ht="25.5">
      <c r="A121" s="30" t="s">
        <v>42</v>
      </c>
      <c r="E121" s="31" t="s">
        <v>299</v>
      </c>
    </row>
    <row r="122" spans="1:5" ht="38.25">
      <c r="A122" t="s">
        <v>44</v>
      </c>
      <c r="E122" s="29" t="s">
        <v>296</v>
      </c>
    </row>
    <row r="123" spans="1:16" ht="25.5">
      <c r="A123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105</v>
      </c>
      <c s="26">
        <v>6370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02">
      <c r="A124" s="28" t="s">
        <v>40</v>
      </c>
      <c r="E124" s="29" t="s">
        <v>303</v>
      </c>
    </row>
    <row r="125" spans="1:5" ht="38.25">
      <c r="A125" s="30" t="s">
        <v>42</v>
      </c>
      <c r="E125" s="31" t="s">
        <v>304</v>
      </c>
    </row>
    <row r="126" spans="1:5" ht="102">
      <c r="A126" t="s">
        <v>44</v>
      </c>
      <c r="E126" s="29" t="s">
        <v>305</v>
      </c>
    </row>
    <row r="127" spans="1:18" ht="12.75" customHeight="1">
      <c r="A127" s="5" t="s">
        <v>33</v>
      </c>
      <c s="5"/>
      <c s="35" t="s">
        <v>12</v>
      </c>
      <c s="5"/>
      <c s="21" t="s">
        <v>306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25.5">
      <c r="A128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207</v>
      </c>
      <c s="26">
        <v>928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37</v>
      </c>
    </row>
    <row r="130" spans="1:5" ht="89.25">
      <c r="A130" s="30" t="s">
        <v>42</v>
      </c>
      <c r="E130" s="31" t="s">
        <v>310</v>
      </c>
    </row>
    <row r="131" spans="1:5" ht="25.5">
      <c r="A131" t="s">
        <v>44</v>
      </c>
      <c r="E131" s="29" t="s">
        <v>311</v>
      </c>
    </row>
    <row r="132" spans="1:18" ht="12.75" customHeight="1">
      <c r="A132" s="5" t="s">
        <v>33</v>
      </c>
      <c s="5"/>
      <c s="35" t="s">
        <v>23</v>
      </c>
      <c s="5"/>
      <c s="21" t="s">
        <v>312</v>
      </c>
      <c s="5"/>
      <c s="5"/>
      <c s="5"/>
      <c s="36">
        <f>0+Q132</f>
      </c>
      <c r="O132">
        <f>0+R132</f>
      </c>
      <c r="Q132">
        <f>0+I133+I137</f>
      </c>
      <c>
        <f>0+O133+O137</f>
      </c>
    </row>
    <row r="133" spans="1:16" ht="12.75">
      <c r="A133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207</v>
      </c>
      <c s="26">
        <v>38.9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316</v>
      </c>
    </row>
    <row r="135" spans="1:5" ht="89.25">
      <c r="A135" s="30" t="s">
        <v>42</v>
      </c>
      <c r="E135" s="31" t="s">
        <v>317</v>
      </c>
    </row>
    <row r="136" spans="1:5" ht="369.75">
      <c r="A136" t="s">
        <v>44</v>
      </c>
      <c r="E136" s="29" t="s">
        <v>318</v>
      </c>
    </row>
    <row r="137" spans="1:16" ht="25.5">
      <c r="A137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207</v>
      </c>
      <c s="26">
        <v>297.01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322</v>
      </c>
    </row>
    <row r="139" spans="1:5" ht="89.25">
      <c r="A139" s="30" t="s">
        <v>42</v>
      </c>
      <c r="E139" s="31" t="s">
        <v>323</v>
      </c>
    </row>
    <row r="140" spans="1:5" ht="38.25">
      <c r="A140" t="s">
        <v>44</v>
      </c>
      <c r="E140" s="29" t="s">
        <v>324</v>
      </c>
    </row>
    <row r="141" spans="1:18" ht="12.75" customHeight="1">
      <c r="A141" s="5" t="s">
        <v>33</v>
      </c>
      <c s="5"/>
      <c s="35" t="s">
        <v>25</v>
      </c>
      <c s="5"/>
      <c s="21" t="s">
        <v>325</v>
      </c>
      <c s="5"/>
      <c s="5"/>
      <c s="5"/>
      <c s="36">
        <f>0+Q141</f>
      </c>
      <c r="O141">
        <f>0+R141</f>
      </c>
      <c r="Q141">
        <f>0+I142+I146+I150+I154</f>
      </c>
      <c>
        <f>0+O142+O146+O150+O154</f>
      </c>
    </row>
    <row r="142" spans="1:16" ht="12.75">
      <c r="A142" s="19" t="s">
        <v>35</v>
      </c>
      <c s="23" t="s">
        <v>326</v>
      </c>
      <c s="23" t="s">
        <v>327</v>
      </c>
      <c s="19" t="s">
        <v>37</v>
      </c>
      <c s="24" t="s">
        <v>328</v>
      </c>
      <c s="25" t="s">
        <v>207</v>
      </c>
      <c s="26">
        <v>62.393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329</v>
      </c>
    </row>
    <row r="144" spans="1:5" ht="25.5">
      <c r="A144" s="30" t="s">
        <v>42</v>
      </c>
      <c r="E144" s="31" t="s">
        <v>330</v>
      </c>
    </row>
    <row r="145" spans="1:5" ht="127.5">
      <c r="A145" t="s">
        <v>44</v>
      </c>
      <c r="E145" s="29" t="s">
        <v>331</v>
      </c>
    </row>
    <row r="146" spans="1:16" ht="12.75">
      <c r="A146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105</v>
      </c>
      <c s="26">
        <v>1060.5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335</v>
      </c>
    </row>
    <row r="148" spans="1:5" ht="38.25">
      <c r="A148" s="30" t="s">
        <v>42</v>
      </c>
      <c r="E148" s="31" t="s">
        <v>336</v>
      </c>
    </row>
    <row r="149" spans="1:5" ht="51">
      <c r="A149" t="s">
        <v>44</v>
      </c>
      <c r="E149" s="29" t="s">
        <v>337</v>
      </c>
    </row>
    <row r="150" spans="1:16" ht="12.75">
      <c r="A150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105</v>
      </c>
      <c s="26">
        <v>849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341</v>
      </c>
    </row>
    <row r="152" spans="1:5" ht="25.5">
      <c r="A152" s="30" t="s">
        <v>42</v>
      </c>
      <c r="E152" s="31" t="s">
        <v>342</v>
      </c>
    </row>
    <row r="153" spans="1:5" ht="140.25">
      <c r="A153" t="s">
        <v>44</v>
      </c>
      <c r="E153" s="29" t="s">
        <v>343</v>
      </c>
    </row>
    <row r="154" spans="1:16" ht="12.75">
      <c r="A154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207</v>
      </c>
      <c s="26">
        <v>17.766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347</v>
      </c>
    </row>
    <row r="156" spans="1:5" ht="51">
      <c r="A156" s="30" t="s">
        <v>42</v>
      </c>
      <c r="E156" s="31" t="s">
        <v>348</v>
      </c>
    </row>
    <row r="157" spans="1:5" ht="140.25">
      <c r="A157" t="s">
        <v>44</v>
      </c>
      <c r="E157" s="29" t="s">
        <v>343</v>
      </c>
    </row>
    <row r="158" spans="1:18" ht="12.75" customHeight="1">
      <c r="A158" s="5" t="s">
        <v>33</v>
      </c>
      <c s="5"/>
      <c s="35" t="s">
        <v>67</v>
      </c>
      <c s="5"/>
      <c s="21" t="s">
        <v>349</v>
      </c>
      <c s="5"/>
      <c s="5"/>
      <c s="5"/>
      <c s="36">
        <f>0+Q158</f>
      </c>
      <c r="O158">
        <f>0+R158</f>
      </c>
      <c r="Q158">
        <f>0+I159+I163</f>
      </c>
      <c>
        <f>0+O159+O163</f>
      </c>
    </row>
    <row r="159" spans="1:16" ht="12.75">
      <c r="A159" s="19" t="s">
        <v>35</v>
      </c>
      <c s="23" t="s">
        <v>350</v>
      </c>
      <c s="23" t="s">
        <v>351</v>
      </c>
      <c s="19" t="s">
        <v>37</v>
      </c>
      <c s="24" t="s">
        <v>352</v>
      </c>
      <c s="25" t="s">
        <v>146</v>
      </c>
      <c s="26">
        <v>425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353</v>
      </c>
    </row>
    <row r="161" spans="1:5" ht="25.5">
      <c r="A161" s="30" t="s">
        <v>42</v>
      </c>
      <c r="E161" s="31" t="s">
        <v>354</v>
      </c>
    </row>
    <row r="162" spans="1:5" ht="242.25">
      <c r="A162" t="s">
        <v>44</v>
      </c>
      <c r="E162" s="29" t="s">
        <v>355</v>
      </c>
    </row>
    <row r="163" spans="1:16" ht="12.75">
      <c r="A163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75</v>
      </c>
      <c s="26">
        <v>4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25.5">
      <c r="A164" s="28" t="s">
        <v>40</v>
      </c>
      <c r="E164" s="29" t="s">
        <v>359</v>
      </c>
    </row>
    <row r="165" spans="1:5" ht="12.75">
      <c r="A165" s="30" t="s">
        <v>42</v>
      </c>
      <c r="E165" s="31" t="s">
        <v>360</v>
      </c>
    </row>
    <row r="166" spans="1:5" ht="12.75">
      <c r="A166" t="s">
        <v>44</v>
      </c>
      <c r="E166" s="29" t="s">
        <v>361</v>
      </c>
    </row>
    <row r="167" spans="1:18" ht="12.75" customHeight="1">
      <c r="A167" s="5" t="s">
        <v>33</v>
      </c>
      <c s="5"/>
      <c s="35" t="s">
        <v>30</v>
      </c>
      <c s="5"/>
      <c s="21" t="s">
        <v>84</v>
      </c>
      <c s="5"/>
      <c s="5"/>
      <c s="5"/>
      <c s="36">
        <f>0+Q167</f>
      </c>
      <c r="O167">
        <f>0+R167</f>
      </c>
      <c r="Q167">
        <f>0+I168+I172+I176+I180+I184+I188+I192+I196+I200+I204</f>
      </c>
      <c>
        <f>0+O168+O172+O176+O180+O184+O188+O192+O196+O200+O204</f>
      </c>
    </row>
    <row r="168" spans="1:16" ht="12.75">
      <c r="A168" s="19" t="s">
        <v>35</v>
      </c>
      <c s="23" t="s">
        <v>362</v>
      </c>
      <c s="23" t="s">
        <v>363</v>
      </c>
      <c s="19" t="s">
        <v>37</v>
      </c>
      <c s="24" t="s">
        <v>364</v>
      </c>
      <c s="25" t="s">
        <v>146</v>
      </c>
      <c s="26">
        <v>10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25.5">
      <c r="A169" s="28" t="s">
        <v>40</v>
      </c>
      <c r="E169" s="29" t="s">
        <v>365</v>
      </c>
    </row>
    <row r="170" spans="1:5" ht="12.75">
      <c r="A170" s="30" t="s">
        <v>42</v>
      </c>
      <c r="E170" s="31" t="s">
        <v>366</v>
      </c>
    </row>
    <row r="171" spans="1:5" ht="63.75">
      <c r="A171" t="s">
        <v>44</v>
      </c>
      <c r="E171" s="29" t="s">
        <v>367</v>
      </c>
    </row>
    <row r="172" spans="1:16" ht="12.75">
      <c r="A172" s="19" t="s">
        <v>35</v>
      </c>
      <c s="23" t="s">
        <v>368</v>
      </c>
      <c s="23" t="s">
        <v>369</v>
      </c>
      <c s="19" t="s">
        <v>37</v>
      </c>
      <c s="24" t="s">
        <v>370</v>
      </c>
      <c s="25" t="s">
        <v>146</v>
      </c>
      <c s="26">
        <v>10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371</v>
      </c>
    </row>
    <row r="174" spans="1:5" ht="12.75">
      <c r="A174" s="30" t="s">
        <v>42</v>
      </c>
      <c r="E174" s="31" t="s">
        <v>366</v>
      </c>
    </row>
    <row r="175" spans="1:5" ht="38.25">
      <c r="A175" t="s">
        <v>44</v>
      </c>
      <c r="E175" s="29" t="s">
        <v>372</v>
      </c>
    </row>
    <row r="176" spans="1:16" ht="25.5">
      <c r="A176" s="19" t="s">
        <v>35</v>
      </c>
      <c s="23" t="s">
        <v>373</v>
      </c>
      <c s="23" t="s">
        <v>374</v>
      </c>
      <c s="19" t="s">
        <v>37</v>
      </c>
      <c s="24" t="s">
        <v>375</v>
      </c>
      <c s="25" t="s">
        <v>146</v>
      </c>
      <c s="26">
        <v>430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376</v>
      </c>
    </row>
    <row r="178" spans="1:5" ht="25.5">
      <c r="A178" s="30" t="s">
        <v>42</v>
      </c>
      <c r="E178" s="31" t="s">
        <v>377</v>
      </c>
    </row>
    <row r="179" spans="1:5" ht="127.5">
      <c r="A179" t="s">
        <v>44</v>
      </c>
      <c r="E179" s="29" t="s">
        <v>378</v>
      </c>
    </row>
    <row r="180" spans="1:16" ht="12.75">
      <c r="A180" s="19" t="s">
        <v>35</v>
      </c>
      <c s="23" t="s">
        <v>379</v>
      </c>
      <c s="23" t="s">
        <v>91</v>
      </c>
      <c s="19" t="s">
        <v>37</v>
      </c>
      <c s="24" t="s">
        <v>92</v>
      </c>
      <c s="25" t="s">
        <v>75</v>
      </c>
      <c s="26">
        <v>1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380</v>
      </c>
    </row>
    <row r="182" spans="1:5" ht="25.5">
      <c r="A182" s="30" t="s">
        <v>42</v>
      </c>
      <c r="E182" s="31" t="s">
        <v>381</v>
      </c>
    </row>
    <row r="183" spans="1:5" ht="25.5">
      <c r="A183" t="s">
        <v>44</v>
      </c>
      <c r="E183" s="29" t="s">
        <v>94</v>
      </c>
    </row>
    <row r="184" spans="1:16" ht="12.75">
      <c r="A184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75</v>
      </c>
      <c s="26">
        <v>1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37</v>
      </c>
    </row>
    <row r="186" spans="1:5" ht="25.5">
      <c r="A186" s="30" t="s">
        <v>42</v>
      </c>
      <c r="E186" s="31" t="s">
        <v>385</v>
      </c>
    </row>
    <row r="187" spans="1:5" ht="25.5">
      <c r="A187" t="s">
        <v>44</v>
      </c>
      <c r="E187" s="29" t="s">
        <v>94</v>
      </c>
    </row>
    <row r="188" spans="1:16" ht="12.75">
      <c r="A188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146</v>
      </c>
      <c s="26">
        <v>429.192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25.5">
      <c r="A189" s="28" t="s">
        <v>40</v>
      </c>
      <c r="E189" s="29" t="s">
        <v>389</v>
      </c>
    </row>
    <row r="190" spans="1:5" ht="25.5">
      <c r="A190" s="30" t="s">
        <v>42</v>
      </c>
      <c r="E190" s="31" t="s">
        <v>390</v>
      </c>
    </row>
    <row r="191" spans="1:5" ht="51">
      <c r="A191" t="s">
        <v>44</v>
      </c>
      <c r="E191" s="29" t="s">
        <v>391</v>
      </c>
    </row>
    <row r="192" spans="1:16" ht="12.75">
      <c r="A192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146</v>
      </c>
      <c s="26">
        <v>425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395</v>
      </c>
    </row>
    <row r="194" spans="1:5" ht="25.5">
      <c r="A194" s="30" t="s">
        <v>42</v>
      </c>
      <c r="E194" s="31" t="s">
        <v>396</v>
      </c>
    </row>
    <row r="195" spans="1:5" ht="25.5">
      <c r="A195" t="s">
        <v>44</v>
      </c>
      <c r="E195" s="29" t="s">
        <v>397</v>
      </c>
    </row>
    <row r="196" spans="1:16" ht="12.75">
      <c r="A196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146</v>
      </c>
      <c s="26">
        <v>425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401</v>
      </c>
    </row>
    <row r="198" spans="1:5" ht="25.5">
      <c r="A198" s="30" t="s">
        <v>42</v>
      </c>
      <c r="E198" s="31" t="s">
        <v>402</v>
      </c>
    </row>
    <row r="199" spans="1:5" ht="25.5">
      <c r="A199" t="s">
        <v>44</v>
      </c>
      <c r="E199" s="29" t="s">
        <v>397</v>
      </c>
    </row>
    <row r="200" spans="1:16" ht="12.75">
      <c r="A200" s="19" t="s">
        <v>35</v>
      </c>
      <c s="23" t="s">
        <v>403</v>
      </c>
      <c s="23" t="s">
        <v>404</v>
      </c>
      <c s="19" t="s">
        <v>37</v>
      </c>
      <c s="24" t="s">
        <v>405</v>
      </c>
      <c s="25" t="s">
        <v>146</v>
      </c>
      <c s="26">
        <v>425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406</v>
      </c>
    </row>
    <row r="202" spans="1:5" ht="25.5">
      <c r="A202" s="30" t="s">
        <v>42</v>
      </c>
      <c r="E202" s="31" t="s">
        <v>396</v>
      </c>
    </row>
    <row r="203" spans="1:5" ht="38.25">
      <c r="A203" t="s">
        <v>44</v>
      </c>
      <c r="E203" s="29" t="s">
        <v>407</v>
      </c>
    </row>
    <row r="204" spans="1:16" ht="12.75">
      <c r="A204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105</v>
      </c>
      <c s="26">
        <v>219.5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25.5">
      <c r="A205" s="28" t="s">
        <v>40</v>
      </c>
      <c r="E205" s="29" t="s">
        <v>411</v>
      </c>
    </row>
    <row r="206" spans="1:5" ht="51">
      <c r="A206" s="30" t="s">
        <v>42</v>
      </c>
      <c r="E206" s="31" t="s">
        <v>412</v>
      </c>
    </row>
    <row r="207" spans="1:5" ht="102">
      <c r="A207" t="s">
        <v>44</v>
      </c>
      <c r="E207" s="29" t="s">
        <v>413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